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91C704B9-5CD8-48D3-B7E4-E05DAB6A4830}" xr6:coauthVersionLast="47" xr6:coauthVersionMax="47" xr10:uidLastSave="{00000000-0000-0000-0000-000000000000}"/>
  <bookViews>
    <workbookView xWindow="28680" yWindow="-120" windowWidth="29040" windowHeight="15720" xr2:uid="{3E0E405F-7302-4AC5-AC76-6D146E95608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2" l="1"/>
  <c r="O6" i="2"/>
  <c r="M6" i="2"/>
  <c r="L6" i="2"/>
  <c r="K6" i="2"/>
  <c r="J6" i="2"/>
  <c r="H6" i="2"/>
  <c r="G6" i="2"/>
  <c r="D6" i="2"/>
  <c r="I13" i="2"/>
  <c r="K13" i="2"/>
  <c r="Q13" i="2" s="1"/>
  <c r="R13" i="2"/>
  <c r="I3" i="2"/>
  <c r="K3" i="2"/>
  <c r="Q3" i="2" s="1"/>
  <c r="R3" i="2"/>
  <c r="S3" i="2"/>
  <c r="I4" i="2"/>
  <c r="K4" i="2"/>
  <c r="Q4" i="2" s="1"/>
  <c r="I12" i="2"/>
  <c r="K12" i="2"/>
  <c r="Q12" i="2" s="1"/>
  <c r="S13" i="2" l="1"/>
  <c r="S12" i="2"/>
  <c r="R12" i="2"/>
  <c r="S4" i="2"/>
  <c r="R4" i="2"/>
  <c r="I7" i="2" l="1"/>
  <c r="M8" i="2"/>
  <c r="S8" i="2"/>
  <c r="P8" i="2"/>
  <c r="I8" i="2"/>
</calcChain>
</file>

<file path=xl/sharedStrings.xml><?xml version="1.0" encoding="utf-8"?>
<sst xmlns="http://schemas.openxmlformats.org/spreadsheetml/2006/main" count="91" uniqueCount="71">
  <si>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</si>
  <si>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</si>
  <si>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</si>
  <si>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</si>
  <si>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</si>
  <si>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</si>
  <si>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</si>
  <si>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</si>
  <si>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</si>
  <si>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</si>
  <si>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</si>
  <si>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</si>
  <si>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</si>
  <si>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</si>
  <si>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</si>
  <si>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</si>
  <si>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</si>
  <si>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</si>
  <si>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</si>
  <si>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</si>
  <si>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</si>
  <si>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</si>
  <si>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</si>
  <si>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</si>
  <si>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</si>
  <si>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</si>
  <si>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</si>
  <si>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</si>
  <si>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</si>
  <si>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</si>
  <si>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</si>
  <si>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</si>
  <si>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</si>
  <si>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</si>
  <si>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</si>
  <si>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</si>
  <si>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</si>
  <si>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</si>
  <si>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</si>
  <si>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</si>
  <si>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</si>
  <si>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</si>
  <si>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</si>
  <si>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</si>
  <si>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003-003-025-0700</t>
  </si>
  <si>
    <t>8932 CO RD 430</t>
  </si>
  <si>
    <t>QC</t>
  </si>
  <si>
    <t>03-ARM'S LENGTH</t>
  </si>
  <si>
    <t>4100</t>
  </si>
  <si>
    <t>L234/P537</t>
  </si>
  <si>
    <t xml:space="preserve">4000 RES LAND </t>
  </si>
  <si>
    <t>NOT INSPECTED</t>
  </si>
  <si>
    <t>402</t>
  </si>
  <si>
    <t>A-TAHQ TR-M123</t>
  </si>
  <si>
    <t>003-003-025-1100</t>
  </si>
  <si>
    <t>WD</t>
  </si>
  <si>
    <t>L241/P374</t>
  </si>
  <si>
    <t>401</t>
  </si>
  <si>
    <t>003-003-026-3800</t>
  </si>
  <si>
    <t>4000</t>
  </si>
  <si>
    <t>L240/P554</t>
  </si>
  <si>
    <t>003-014-031-0250</t>
  </si>
  <si>
    <t>L242/P310-311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</si>
  <si>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</si>
  <si>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</si>
  <si>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</si>
  <si>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</si>
  <si>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</si>
  <si>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</si>
  <si>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</si>
  <si>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2026 Res Land 1 Acre Parcel $6,800 per acre.  2025 Res Land 1 Acre parcel was $6,200 per acre.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</si>
</sst>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AB674-4DF6-4EC5-8856-49342530973F}">
  <dimension ref="A1:BL13"/>
  <sheetViews>
    <sheetView tabSelected="1" topLeftCell="F1" workbookViewId="0">
      <selection activeCell="F10" sqref="F10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L2" s="2"/>
      <c r="BC2" s="2"/>
      <c r="BE2" s="2"/>
    </row>
    <row r="3" spans="1:64" x14ac:dyDescent="0.25">
      <c r="A3" t="s">
        <v>54</v>
      </c>
      <c r="C3" s="24">
        <v>45652</v>
      </c>
      <c r="D3" s="14">
        <v>9600</v>
      </c>
      <c r="E3" t="s">
        <v>55</v>
      </c>
      <c r="F3" t="s">
        <v>47</v>
      </c>
      <c r="G3" s="14">
        <v>9600</v>
      </c>
      <c r="H3" s="14">
        <v>2400</v>
      </c>
      <c r="I3" s="19">
        <f>H3/G3*100</f>
        <v>25</v>
      </c>
      <c r="J3" s="14">
        <v>7520</v>
      </c>
      <c r="K3" s="14">
        <f>G3-0</f>
        <v>9600</v>
      </c>
      <c r="L3" s="14">
        <v>6200</v>
      </c>
      <c r="M3" s="29">
        <v>132</v>
      </c>
      <c r="N3" s="33">
        <v>0</v>
      </c>
      <c r="O3" s="38">
        <v>1</v>
      </c>
      <c r="P3" s="38">
        <v>1</v>
      </c>
      <c r="Q3" s="14">
        <f>K3/M3</f>
        <v>72.727272727272734</v>
      </c>
      <c r="R3" s="14">
        <f>K3/O3</f>
        <v>9600</v>
      </c>
      <c r="S3" s="43">
        <f>K3/O3/43560</f>
        <v>0.22038567493112948</v>
      </c>
      <c r="T3" s="38">
        <v>132</v>
      </c>
      <c r="U3" s="5" t="s">
        <v>48</v>
      </c>
      <c r="V3" t="s">
        <v>56</v>
      </c>
      <c r="X3" t="s">
        <v>50</v>
      </c>
      <c r="Y3">
        <v>1</v>
      </c>
      <c r="Z3">
        <v>0</v>
      </c>
      <c r="AA3" t="s">
        <v>51</v>
      </c>
      <c r="AC3" s="6" t="s">
        <v>57</v>
      </c>
      <c r="AD3" t="s">
        <v>53</v>
      </c>
    </row>
    <row r="4" spans="1:64" x14ac:dyDescent="0.25">
      <c r="A4" t="s">
        <v>58</v>
      </c>
      <c r="C4" s="24">
        <v>45596</v>
      </c>
      <c r="D4" s="14">
        <v>4000</v>
      </c>
      <c r="E4" t="s">
        <v>55</v>
      </c>
      <c r="F4" t="s">
        <v>47</v>
      </c>
      <c r="G4" s="14">
        <v>4000</v>
      </c>
      <c r="H4" s="14">
        <v>1400</v>
      </c>
      <c r="I4" s="19">
        <f>H4/G4*100</f>
        <v>35</v>
      </c>
      <c r="J4" s="14">
        <v>5033</v>
      </c>
      <c r="K4" s="14">
        <f>G4-0</f>
        <v>4000</v>
      </c>
      <c r="L4" s="14">
        <v>5033</v>
      </c>
      <c r="M4" s="29">
        <v>82.5</v>
      </c>
      <c r="N4" s="33">
        <v>528</v>
      </c>
      <c r="O4" s="38">
        <v>1</v>
      </c>
      <c r="P4" s="38">
        <v>1</v>
      </c>
      <c r="Q4" s="14">
        <f>K4/M4</f>
        <v>48.484848484848484</v>
      </c>
      <c r="R4" s="14">
        <f>K4/O4</f>
        <v>4000</v>
      </c>
      <c r="S4" s="43">
        <f>K4/O4/43560</f>
        <v>9.1827364554637275E-2</v>
      </c>
      <c r="T4" s="38">
        <v>82.5</v>
      </c>
      <c r="U4" s="5" t="s">
        <v>59</v>
      </c>
      <c r="V4" t="s">
        <v>60</v>
      </c>
      <c r="X4" t="s">
        <v>50</v>
      </c>
      <c r="Y4">
        <v>0</v>
      </c>
      <c r="Z4">
        <v>1</v>
      </c>
      <c r="AA4" t="s">
        <v>51</v>
      </c>
      <c r="AC4" s="6" t="s">
        <v>52</v>
      </c>
      <c r="AD4" t="s">
        <v>53</v>
      </c>
    </row>
    <row r="5" spans="1:64" ht="15.75" thickBot="1" x14ac:dyDescent="0.3"/>
    <row r="6" spans="1:64" ht="15.75" thickTop="1" x14ac:dyDescent="0.25">
      <c r="A6" s="7"/>
      <c r="B6" s="7"/>
      <c r="C6" s="25" t="s">
        <v>63</v>
      </c>
      <c r="D6" s="15">
        <f>+SUM(D2:D5)</f>
        <v>13600</v>
      </c>
      <c r="E6" s="7"/>
      <c r="F6" s="7"/>
      <c r="G6" s="15">
        <f>+SUM(G2:G5)</f>
        <v>13600</v>
      </c>
      <c r="H6" s="15">
        <f>+SUM(H2:H5)</f>
        <v>3800</v>
      </c>
      <c r="I6" s="20"/>
      <c r="J6" s="15">
        <f>+SUM(J2:J5)</f>
        <v>12553</v>
      </c>
      <c r="K6" s="15">
        <f>+SUM(K2:K5)</f>
        <v>13600</v>
      </c>
      <c r="L6" s="15">
        <f>+SUM(L2:L5)</f>
        <v>11233</v>
      </c>
      <c r="M6" s="30">
        <f>+SUM(M2:M5)</f>
        <v>214.5</v>
      </c>
      <c r="N6" s="34"/>
      <c r="O6" s="39">
        <f>+SUM(O2:O5)</f>
        <v>2</v>
      </c>
      <c r="P6" s="39">
        <f>+SUM(P2:P5)</f>
        <v>2</v>
      </c>
      <c r="Q6" s="15"/>
      <c r="R6" s="15"/>
      <c r="S6" s="44"/>
      <c r="T6" s="39"/>
      <c r="U6" s="8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64" x14ac:dyDescent="0.25">
      <c r="A7" s="9"/>
      <c r="B7" s="9"/>
      <c r="C7" s="26"/>
      <c r="D7" s="16"/>
      <c r="E7" s="9"/>
      <c r="F7" s="9"/>
      <c r="G7" s="16"/>
      <c r="H7" s="16" t="s">
        <v>64</v>
      </c>
      <c r="I7" s="21">
        <f>H6/G6*100</f>
        <v>27.941176470588236</v>
      </c>
      <c r="J7" s="16"/>
      <c r="K7" s="16"/>
      <c r="L7" s="16" t="s">
        <v>65</v>
      </c>
      <c r="M7" s="31"/>
      <c r="N7" s="35"/>
      <c r="O7" s="40" t="s">
        <v>65</v>
      </c>
      <c r="P7" s="40"/>
      <c r="Q7" s="16"/>
      <c r="R7" s="16" t="s">
        <v>65</v>
      </c>
      <c r="S7" s="45"/>
      <c r="T7" s="40"/>
      <c r="U7" s="10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64" x14ac:dyDescent="0.25">
      <c r="A8" s="11"/>
      <c r="B8" s="11"/>
      <c r="C8" s="27"/>
      <c r="D8" s="17"/>
      <c r="E8" s="11"/>
      <c r="F8" s="11"/>
      <c r="G8" s="17"/>
      <c r="H8" s="17" t="s">
        <v>66</v>
      </c>
      <c r="I8" s="22">
        <f ca="1">STDEV(I2:I12)</f>
        <v>90.262579917335245</v>
      </c>
      <c r="J8" s="17"/>
      <c r="K8" s="17"/>
      <c r="L8" s="17" t="s">
        <v>67</v>
      </c>
      <c r="M8" s="47">
        <f>K6/M6</f>
        <v>63.403263403263402</v>
      </c>
      <c r="N8" s="36"/>
      <c r="O8" s="41" t="s">
        <v>68</v>
      </c>
      <c r="P8" s="41">
        <f>K6/O6</f>
        <v>6800</v>
      </c>
      <c r="Q8" s="17"/>
      <c r="R8" s="17" t="s">
        <v>69</v>
      </c>
      <c r="S8" s="46">
        <f>K6/O6/43560</f>
        <v>0.15610651974288339</v>
      </c>
      <c r="T8" s="41"/>
      <c r="U8" s="12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64" x14ac:dyDescent="0.25">
      <c r="F9" t="s">
        <v>70</v>
      </c>
    </row>
    <row r="12" spans="1:64" x14ac:dyDescent="0.25">
      <c r="A12" t="s">
        <v>61</v>
      </c>
      <c r="C12" s="24">
        <v>45744</v>
      </c>
      <c r="D12" s="14">
        <v>45000</v>
      </c>
      <c r="E12" t="s">
        <v>55</v>
      </c>
      <c r="F12" t="s">
        <v>47</v>
      </c>
      <c r="G12" s="14">
        <v>45000</v>
      </c>
      <c r="H12" s="14">
        <v>1800</v>
      </c>
      <c r="I12" s="19">
        <f>H12/G12*100</f>
        <v>4</v>
      </c>
      <c r="J12" s="14">
        <v>6100</v>
      </c>
      <c r="K12" s="14">
        <f>G12-0</f>
        <v>45000</v>
      </c>
      <c r="L12" s="14">
        <v>6100</v>
      </c>
      <c r="M12" s="29">
        <v>100</v>
      </c>
      <c r="N12" s="33">
        <v>300</v>
      </c>
      <c r="O12" s="38">
        <v>0.68899999999999995</v>
      </c>
      <c r="P12" s="38">
        <v>0.68899999999999995</v>
      </c>
      <c r="Q12" s="14">
        <f>K12/M12</f>
        <v>450</v>
      </c>
      <c r="R12" s="14">
        <f>K12/O12</f>
        <v>65312.046444121923</v>
      </c>
      <c r="S12" s="43">
        <f>K12/O12/43560</f>
        <v>1.4993582746584464</v>
      </c>
      <c r="T12" s="38">
        <v>100</v>
      </c>
      <c r="U12" s="5" t="s">
        <v>59</v>
      </c>
      <c r="V12" t="s">
        <v>62</v>
      </c>
      <c r="X12" t="s">
        <v>50</v>
      </c>
      <c r="Y12">
        <v>0</v>
      </c>
      <c r="Z12">
        <v>1</v>
      </c>
      <c r="AA12" t="s">
        <v>51</v>
      </c>
      <c r="AC12" s="6" t="s">
        <v>52</v>
      </c>
      <c r="AD12" t="s">
        <v>53</v>
      </c>
    </row>
    <row r="13" spans="1:64" x14ac:dyDescent="0.25">
      <c r="A13" t="s">
        <v>44</v>
      </c>
      <c r="B13" t="s">
        <v>45</v>
      </c>
      <c r="C13" s="24">
        <v>45148</v>
      </c>
      <c r="D13" s="14">
        <v>2500</v>
      </c>
      <c r="E13" t="s">
        <v>46</v>
      </c>
      <c r="F13" t="s">
        <v>47</v>
      </c>
      <c r="G13" s="14">
        <v>2500</v>
      </c>
      <c r="H13" s="14">
        <v>5000</v>
      </c>
      <c r="I13" s="19">
        <f>H13/G13*100</f>
        <v>200</v>
      </c>
      <c r="J13" s="14">
        <v>15221</v>
      </c>
      <c r="K13" s="14">
        <f>G13-0</f>
        <v>2500</v>
      </c>
      <c r="L13" s="14">
        <v>12581</v>
      </c>
      <c r="M13" s="29">
        <v>206.25</v>
      </c>
      <c r="N13" s="33">
        <v>206.25</v>
      </c>
      <c r="O13" s="38">
        <v>0.97699999999999998</v>
      </c>
      <c r="P13" s="38">
        <v>0.97699999999999998</v>
      </c>
      <c r="Q13" s="14">
        <f>K13/M13</f>
        <v>12.121212121212121</v>
      </c>
      <c r="R13" s="14">
        <f>K13/O13</f>
        <v>2558.8536335721597</v>
      </c>
      <c r="S13" s="43">
        <f>K13/O13/43560</f>
        <v>5.8743196362997234E-2</v>
      </c>
      <c r="T13" s="38">
        <v>206.25</v>
      </c>
      <c r="U13" s="5" t="s">
        <v>48</v>
      </c>
      <c r="V13" t="s">
        <v>49</v>
      </c>
      <c r="X13" t="s">
        <v>50</v>
      </c>
      <c r="Y13">
        <v>1</v>
      </c>
      <c r="Z13">
        <v>0</v>
      </c>
      <c r="AA13" t="s">
        <v>51</v>
      </c>
      <c r="AC13" s="6" t="s">
        <v>52</v>
      </c>
      <c r="AD13" t="s">
        <v>53</v>
      </c>
    </row>
  </sheetData>
  <conditionalFormatting sqref="AF5:AR5 A3:AR4 AF2:AR2 A12:AE1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4CBB8-697F-41B4-8AA0-DD86F9CC021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2026-02-08T00:44:42Z</dcterms:created>
  <dcterms:modified xsi:type="dcterms:W3CDTF">2026-02-08T00:58:21Z</dcterms:modified>
</cp:coreProperties>
</file>